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one household example" sheetId="1" r:id="rId1"/>
    <sheet name="questions" sheetId="2" r:id="rId2"/>
    <sheet name="Sheet3" sheetId="3" r:id="rId3"/>
  </sheets>
  <definedNames>
    <definedName name="_xlnm.Print_Area" localSheetId="0">'one household example'!$A$1:$R$52</definedName>
  </definedNames>
  <calcPr fullCalcOnLoad="1"/>
</workbook>
</file>

<file path=xl/sharedStrings.xml><?xml version="1.0" encoding="utf-8"?>
<sst xmlns="http://schemas.openxmlformats.org/spreadsheetml/2006/main" count="126" uniqueCount="102">
  <si>
    <t>Person</t>
  </si>
  <si>
    <t>Surplus</t>
  </si>
  <si>
    <t>Deficit</t>
  </si>
  <si>
    <t>Tax Rate</t>
  </si>
  <si>
    <t>HH</t>
  </si>
  <si>
    <t>Current</t>
  </si>
  <si>
    <t>CC by</t>
  </si>
  <si>
    <t>Sector</t>
  </si>
  <si>
    <t>Edu</t>
  </si>
  <si>
    <t>Hlth</t>
  </si>
  <si>
    <t>Other</t>
  </si>
  <si>
    <t>Head</t>
  </si>
  <si>
    <t>Tax</t>
  </si>
  <si>
    <t>Current Consump</t>
  </si>
  <si>
    <t>Transfers by Sector</t>
  </si>
  <si>
    <t>Private</t>
  </si>
  <si>
    <t>Trans to Head</t>
  </si>
  <si>
    <t>For Saving</t>
  </si>
  <si>
    <t>Shortfall</t>
  </si>
  <si>
    <t>Makes</t>
  </si>
  <si>
    <t>EXAMPLE OF INTRA-HOUSEHOLD TRANSFER CALCULATION FOR ONE HOUSEHOLD (with head A and other members B, C, and D)</t>
  </si>
  <si>
    <t>Disposable</t>
  </si>
  <si>
    <t>up HH</t>
  </si>
  <si>
    <t>Consump</t>
  </si>
  <si>
    <t xml:space="preserve">Note that the calculation doesn't work if no one in the household has a deficit, but in that case there would be no need for intra-household transfers other than asset transfers. </t>
  </si>
  <si>
    <t>Total</t>
  </si>
  <si>
    <t>for CC</t>
  </si>
  <si>
    <t>CD by</t>
  </si>
  <si>
    <t>Durable</t>
  </si>
  <si>
    <t>Housing</t>
  </si>
  <si>
    <t>Other Durable</t>
  </si>
  <si>
    <t>Outflows</t>
  </si>
  <si>
    <t>tax(j)</t>
  </si>
  <si>
    <t xml:space="preserve">Amt of </t>
  </si>
  <si>
    <t>(TFWOc)</t>
  </si>
  <si>
    <t>CC(i,j)</t>
  </si>
  <si>
    <t>CD(i,j)</t>
  </si>
  <si>
    <t>CC(i,j,x)</t>
  </si>
  <si>
    <t>CD(i,j,x)</t>
  </si>
  <si>
    <t>Sur(i,j)</t>
  </si>
  <si>
    <t>Def(i,j)</t>
  </si>
  <si>
    <t>HH TOTAL</t>
  </si>
  <si>
    <t>(TFWSI)</t>
  </si>
  <si>
    <t>(TFWSO)</t>
  </si>
  <si>
    <t>Durable Consump</t>
  </si>
  <si>
    <t>(TFWxIc)</t>
  </si>
  <si>
    <t>(TFWxOc)</t>
  </si>
  <si>
    <t>(TFWxId)</t>
  </si>
  <si>
    <t>(TFWxOd)</t>
  </si>
  <si>
    <t>ed</t>
  </si>
  <si>
    <t>hlth</t>
  </si>
  <si>
    <t>other</t>
  </si>
  <si>
    <t>hsing</t>
  </si>
  <si>
    <t>other dur</t>
  </si>
  <si>
    <t>Sector Checks:</t>
  </si>
  <si>
    <t>CHECKS BELOW SHOULD ALL BE ZERO:</t>
  </si>
  <si>
    <t>Total Checks:</t>
  </si>
  <si>
    <t>curr cons</t>
  </si>
  <si>
    <t>durr cons</t>
  </si>
  <si>
    <t>tr of surp</t>
  </si>
  <si>
    <t>HH Overall:</t>
  </si>
  <si>
    <t>Exercise</t>
  </si>
  <si>
    <t>NTA 7 Workshop, Training on TFW, June 15, 2010</t>
  </si>
  <si>
    <t>Instructions:</t>
  </si>
  <si>
    <t>The previous tab shows how the NTA model of intrahousehold transfers works.  The hypothetical household has four people in it</t>
  </si>
  <si>
    <t>(Starting data is in green, everything else is calculated.)</t>
  </si>
  <si>
    <t>B (age 2)</t>
  </si>
  <si>
    <t>C (age 1)</t>
  </si>
  <si>
    <t>D (age 1)</t>
  </si>
  <si>
    <t>AGE PROFILES</t>
  </si>
  <si>
    <t>TFWEI</t>
  </si>
  <si>
    <t>TFWEO</t>
  </si>
  <si>
    <t>A (age 2)</t>
  </si>
  <si>
    <t>Age 1</t>
  </si>
  <si>
    <t>Age 2</t>
  </si>
  <si>
    <t>TFWHI</t>
  </si>
  <si>
    <t>TFWHO</t>
  </si>
  <si>
    <t>TFWXI</t>
  </si>
  <si>
    <t>TFWXO</t>
  </si>
  <si>
    <t>TFWRI</t>
  </si>
  <si>
    <t>TFWRO</t>
  </si>
  <si>
    <t>TFWDI</t>
  </si>
  <si>
    <t>TFWDO</t>
  </si>
  <si>
    <t>TFWSI</t>
  </si>
  <si>
    <t>TFWSO</t>
  </si>
  <si>
    <t>Income*</t>
  </si>
  <si>
    <t>*   "Disposable Income" is yl + (tgsoai + tgxci) + tfb - tax_cash</t>
  </si>
  <si>
    <t>with two people in each of two age groups, with set levels of total current and durable consumption (columns C and D).</t>
  </si>
  <si>
    <t>The original disposable income and consumption settings have the head with the most income, another earner</t>
  </si>
  <si>
    <t>with siginficant income, and two younger persons with very small incomes.</t>
  </si>
  <si>
    <t>Who makes transfer outflows in this scenario?</t>
  </si>
  <si>
    <t>How much of each person's surplus must be transferred?</t>
  </si>
  <si>
    <t xml:space="preserve">Who receives transfer inflows?  </t>
  </si>
  <si>
    <t>What happens to transfers?</t>
  </si>
  <si>
    <t>Change perons A's disposable income to 20 (cell B11).</t>
  </si>
  <si>
    <t>What happens to transfers?  Why?</t>
  </si>
  <si>
    <t>Change perons A's disposable income to 0 (cell B11).</t>
  </si>
  <si>
    <t>Does anyone besides person D have to make transfer outflows?  Why?</t>
  </si>
  <si>
    <t>Change person A's disposable income back to 80 (cell B11) and now change person D's disposable income to 400 (cell B32).</t>
  </si>
  <si>
    <t>Notation:</t>
  </si>
  <si>
    <t xml:space="preserve">CC(i,j,x): current consumption of person i in house j on sector x;  CD(i,j,x): durable consumption of person i in house j on sector x) </t>
  </si>
  <si>
    <t>TFWxIc: intrahousehold inflow for current consumption sector x; TFWxOc: intrahousehold outflow for current consumption sector 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</si>
</sst>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</numFmts>
  <fonts count="3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 horizontal="right"/>
    </xf>
    <xf numFmtId="2" fontId="0" fillId="0" borderId="1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166" fontId="0" fillId="0" borderId="13" xfId="0" applyNumberFormat="1" applyBorder="1" applyAlignment="1">
      <alignment/>
    </xf>
    <xf numFmtId="0" fontId="0" fillId="0" borderId="14" xfId="0" applyFont="1" applyBorder="1" applyAlignment="1">
      <alignment horizontal="right"/>
    </xf>
    <xf numFmtId="166" fontId="0" fillId="0" borderId="22" xfId="0" applyNumberFormat="1" applyBorder="1" applyAlignment="1">
      <alignment/>
    </xf>
    <xf numFmtId="166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80" zoomScaleNormal="80" zoomScalePageLayoutView="0" workbookViewId="0" topLeftCell="A1">
      <selection activeCell="A6" sqref="A6"/>
    </sheetView>
  </sheetViews>
  <sheetFormatPr defaultColWidth="8.7109375" defaultRowHeight="12.75"/>
  <cols>
    <col min="1" max="1" width="14.7109375" style="0" customWidth="1"/>
    <col min="2" max="12" width="8.7109375" style="0" customWidth="1"/>
    <col min="13" max="18" width="10.7109375" style="0" customWidth="1"/>
    <col min="19" max="20" width="9.140625" style="0" customWidth="1"/>
  </cols>
  <sheetData>
    <row r="1" ht="12.75">
      <c r="A1" s="3" t="s">
        <v>20</v>
      </c>
    </row>
    <row r="2" spans="1:13" ht="12.75">
      <c r="A2" s="35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1" ht="12.7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20" s="1" customFormat="1" ht="12.75">
      <c r="A4" s="7" t="s">
        <v>99</v>
      </c>
      <c r="B4" t="s">
        <v>100</v>
      </c>
      <c r="Q4"/>
      <c r="R4"/>
      <c r="S4"/>
      <c r="T4"/>
    </row>
    <row r="5" spans="1:20" s="1" customFormat="1" ht="12.75">
      <c r="A5" s="7"/>
      <c r="B5" t="s">
        <v>101</v>
      </c>
      <c r="Q5"/>
      <c r="R5"/>
      <c r="S5"/>
      <c r="T5"/>
    </row>
    <row r="6" spans="1:20" s="1" customFormat="1" ht="12.75">
      <c r="A6" s="7"/>
      <c r="B6"/>
      <c r="Q6"/>
      <c r="R6"/>
      <c r="S6"/>
      <c r="T6"/>
    </row>
    <row r="7" spans="1:20" s="1" customFormat="1" ht="12.75">
      <c r="A7" s="6"/>
      <c r="K7" s="1" t="s">
        <v>11</v>
      </c>
      <c r="Q7"/>
      <c r="R7"/>
      <c r="S7"/>
      <c r="T7"/>
    </row>
    <row r="8" spans="3:20" s="1" customFormat="1" ht="13.5" thickBot="1">
      <c r="C8" s="1" t="s">
        <v>5</v>
      </c>
      <c r="D8" s="1" t="s">
        <v>28</v>
      </c>
      <c r="J8"/>
      <c r="K8" s="1" t="s">
        <v>19</v>
      </c>
      <c r="L8" s="1" t="s">
        <v>25</v>
      </c>
      <c r="S8"/>
      <c r="T8"/>
    </row>
    <row r="9" spans="2:20" s="1" customFormat="1" ht="12.75">
      <c r="B9" s="1" t="s">
        <v>21</v>
      </c>
      <c r="C9" s="1" t="s">
        <v>15</v>
      </c>
      <c r="D9" s="1" t="s">
        <v>15</v>
      </c>
      <c r="E9" s="1" t="s">
        <v>6</v>
      </c>
      <c r="F9" s="1" t="s">
        <v>27</v>
      </c>
      <c r="I9" s="1" t="s">
        <v>4</v>
      </c>
      <c r="J9" s="1" t="s">
        <v>33</v>
      </c>
      <c r="K9" s="1" t="s">
        <v>22</v>
      </c>
      <c r="L9" s="1" t="s">
        <v>31</v>
      </c>
      <c r="M9" s="16" t="s">
        <v>13</v>
      </c>
      <c r="N9" s="17"/>
      <c r="O9" s="16" t="s">
        <v>16</v>
      </c>
      <c r="P9" s="17"/>
      <c r="Q9" s="16" t="s">
        <v>44</v>
      </c>
      <c r="R9" s="17"/>
      <c r="S9"/>
      <c r="T9"/>
    </row>
    <row r="10" spans="1:20" s="1" customFormat="1" ht="13.5" thickBot="1">
      <c r="A10" s="2" t="s">
        <v>0</v>
      </c>
      <c r="B10" s="2" t="s">
        <v>85</v>
      </c>
      <c r="C10" s="2" t="s">
        <v>23</v>
      </c>
      <c r="D10" s="2" t="s">
        <v>23</v>
      </c>
      <c r="E10" s="2" t="s">
        <v>7</v>
      </c>
      <c r="F10" s="2" t="s">
        <v>7</v>
      </c>
      <c r="G10" s="2" t="s">
        <v>1</v>
      </c>
      <c r="H10" s="2" t="s">
        <v>2</v>
      </c>
      <c r="I10" s="2" t="s">
        <v>3</v>
      </c>
      <c r="J10" s="2" t="s">
        <v>12</v>
      </c>
      <c r="K10" s="2" t="s">
        <v>18</v>
      </c>
      <c r="L10" s="2" t="s">
        <v>26</v>
      </c>
      <c r="M10" s="18" t="s">
        <v>14</v>
      </c>
      <c r="N10" s="19"/>
      <c r="O10" s="18" t="s">
        <v>17</v>
      </c>
      <c r="P10" s="19"/>
      <c r="Q10" s="18" t="s">
        <v>14</v>
      </c>
      <c r="R10" s="19"/>
      <c r="S10"/>
      <c r="T10"/>
    </row>
    <row r="11" spans="3:20" s="1" customFormat="1" ht="12.75">
      <c r="C11" s="1" t="s">
        <v>35</v>
      </c>
      <c r="D11" s="1" t="s">
        <v>36</v>
      </c>
      <c r="E11" s="1" t="s">
        <v>37</v>
      </c>
      <c r="F11" s="1" t="s">
        <v>38</v>
      </c>
      <c r="G11" s="1" t="s">
        <v>39</v>
      </c>
      <c r="H11" s="1" t="s">
        <v>40</v>
      </c>
      <c r="I11" s="1" t="s">
        <v>32</v>
      </c>
      <c r="J11"/>
      <c r="K11"/>
      <c r="L11" s="1" t="s">
        <v>34</v>
      </c>
      <c r="M11" s="10" t="s">
        <v>45</v>
      </c>
      <c r="N11" s="11" t="s">
        <v>46</v>
      </c>
      <c r="O11" s="10" t="s">
        <v>42</v>
      </c>
      <c r="P11" s="11" t="s">
        <v>43</v>
      </c>
      <c r="Q11" s="8" t="s">
        <v>47</v>
      </c>
      <c r="R11" s="9" t="s">
        <v>48</v>
      </c>
      <c r="S11"/>
      <c r="T11"/>
    </row>
    <row r="12" spans="13:20" s="1" customFormat="1" ht="12.75">
      <c r="M12" s="10"/>
      <c r="N12" s="11"/>
      <c r="O12" s="10"/>
      <c r="P12" s="11"/>
      <c r="Q12" s="10"/>
      <c r="R12" s="11"/>
      <c r="S12"/>
      <c r="T12"/>
    </row>
    <row r="13" spans="1:18" ht="12.75">
      <c r="A13" s="36" t="s">
        <v>72</v>
      </c>
      <c r="B13" s="5">
        <v>80</v>
      </c>
      <c r="C13" s="6">
        <f>SUM(E14:E16)</f>
        <v>50</v>
      </c>
      <c r="D13" s="6">
        <f>SUM(F17:F18)</f>
        <v>15</v>
      </c>
      <c r="G13">
        <f>IF(B13&lt;C13,0,B13-C13)</f>
        <v>30</v>
      </c>
      <c r="H13">
        <f>IF(B13&lt;C13,-(B13-C13),0)</f>
        <v>0</v>
      </c>
      <c r="J13">
        <f>G13*$I$41</f>
        <v>20</v>
      </c>
      <c r="K13" s="30">
        <f>MAX(0,H41-G41)</f>
        <v>0</v>
      </c>
      <c r="L13" s="6">
        <f>MIN(0,-(J13+K13-H13))</f>
        <v>-20</v>
      </c>
      <c r="M13" s="29"/>
      <c r="N13" s="15"/>
      <c r="O13" s="29">
        <f>-SUM(P20:P34)</f>
        <v>5</v>
      </c>
      <c r="P13" s="15">
        <v>0</v>
      </c>
      <c r="Q13" s="29"/>
      <c r="R13" s="15"/>
    </row>
    <row r="14" spans="1:18" ht="12.75">
      <c r="A14" s="7" t="s">
        <v>8</v>
      </c>
      <c r="C14" s="6"/>
      <c r="D14" s="6"/>
      <c r="E14" s="5">
        <v>2</v>
      </c>
      <c r="F14" s="6"/>
      <c r="L14" s="6"/>
      <c r="M14" s="29">
        <f>MAX(H13-K13,0)*(E14/SUM(E14:E16))</f>
        <v>0</v>
      </c>
      <c r="N14" s="15">
        <f>IF($M$41=0,0,L13*($M$43/$M$41))</f>
        <v>-10</v>
      </c>
      <c r="O14" s="29"/>
      <c r="P14" s="15"/>
      <c r="Q14" s="29"/>
      <c r="R14" s="15"/>
    </row>
    <row r="15" spans="1:18" ht="12.75">
      <c r="A15" s="7" t="s">
        <v>9</v>
      </c>
      <c r="C15" s="6"/>
      <c r="D15" s="28"/>
      <c r="E15" s="5">
        <v>10</v>
      </c>
      <c r="F15" s="6"/>
      <c r="L15" s="6"/>
      <c r="M15" s="29">
        <f>MAX(H13-K13,0)*(E15/SUM(E14:E16))</f>
        <v>0</v>
      </c>
      <c r="N15" s="15">
        <f>IF($M$41=0,0,L13*($M$44/$M$41))</f>
        <v>-2</v>
      </c>
      <c r="O15" s="29"/>
      <c r="P15" s="15"/>
      <c r="Q15" s="29"/>
      <c r="R15" s="15"/>
    </row>
    <row r="16" spans="1:18" ht="12.75">
      <c r="A16" s="7" t="s">
        <v>10</v>
      </c>
      <c r="C16" s="6"/>
      <c r="D16" s="6"/>
      <c r="E16" s="5">
        <v>38</v>
      </c>
      <c r="F16" s="6"/>
      <c r="L16" s="6"/>
      <c r="M16" s="29">
        <f>MAX(H13-K13,0)*(E16/SUM(E14:E16))</f>
        <v>0</v>
      </c>
      <c r="N16" s="15">
        <f>IF($M$41=0,0,L13*($M$45/$M$41))</f>
        <v>-8</v>
      </c>
      <c r="O16" s="29"/>
      <c r="P16" s="15"/>
      <c r="Q16" s="29"/>
      <c r="R16" s="15"/>
    </row>
    <row r="17" spans="1:18" ht="12.75">
      <c r="A17" s="7" t="s">
        <v>29</v>
      </c>
      <c r="C17" s="6"/>
      <c r="D17" s="6"/>
      <c r="E17" s="6"/>
      <c r="F17" s="5">
        <v>10</v>
      </c>
      <c r="M17" s="12"/>
      <c r="N17" s="15"/>
      <c r="O17" s="29"/>
      <c r="P17" s="15"/>
      <c r="Q17" s="29">
        <v>0</v>
      </c>
      <c r="R17" s="15">
        <f>-SUM(Q24,Q31,Q38)</f>
        <v>-26</v>
      </c>
    </row>
    <row r="18" spans="1:18" ht="12.75">
      <c r="A18" s="7" t="s">
        <v>30</v>
      </c>
      <c r="C18" s="6"/>
      <c r="D18" s="6"/>
      <c r="E18" s="6"/>
      <c r="F18" s="5">
        <v>5</v>
      </c>
      <c r="M18" s="12"/>
      <c r="N18" s="15"/>
      <c r="O18" s="29"/>
      <c r="P18" s="15"/>
      <c r="Q18" s="29">
        <v>0</v>
      </c>
      <c r="R18" s="15">
        <f>-SUM(Q25,Q32,Q39)</f>
        <v>-9</v>
      </c>
    </row>
    <row r="19" spans="1:18" ht="12.75">
      <c r="A19" s="1"/>
      <c r="C19" s="6"/>
      <c r="D19" s="6"/>
      <c r="E19" s="4"/>
      <c r="F19" s="4"/>
      <c r="M19" s="12"/>
      <c r="N19" s="14"/>
      <c r="O19" s="12"/>
      <c r="P19" s="14"/>
      <c r="Q19" s="29"/>
      <c r="R19" s="15"/>
    </row>
    <row r="20" spans="1:18" ht="12.75">
      <c r="A20" s="36" t="s">
        <v>66</v>
      </c>
      <c r="B20" s="5">
        <v>65</v>
      </c>
      <c r="C20" s="6">
        <f>SUM(E21:E23)</f>
        <v>50</v>
      </c>
      <c r="D20" s="6">
        <f>SUM(F24:F25)</f>
        <v>15</v>
      </c>
      <c r="G20">
        <f>IF(B20&lt;C20,0,B20-C20)</f>
        <v>15</v>
      </c>
      <c r="H20">
        <f>IF(B20&lt;C20,-(B20-C20),0)</f>
        <v>0</v>
      </c>
      <c r="J20">
        <f>G20*$I$41</f>
        <v>10</v>
      </c>
      <c r="L20" s="6">
        <f>-J20</f>
        <v>-10</v>
      </c>
      <c r="M20" s="12"/>
      <c r="N20" s="14"/>
      <c r="O20" s="12">
        <v>0</v>
      </c>
      <c r="P20" s="14">
        <f>-G20-L20</f>
        <v>-5</v>
      </c>
      <c r="Q20" s="29"/>
      <c r="R20" s="15"/>
    </row>
    <row r="21" spans="1:18" ht="12.75">
      <c r="A21" s="7" t="s">
        <v>8</v>
      </c>
      <c r="C21" s="6"/>
      <c r="D21" s="6"/>
      <c r="E21" s="5">
        <v>2</v>
      </c>
      <c r="F21" s="6"/>
      <c r="M21" s="12">
        <f>H20*(E21/SUM(E21:E23))</f>
        <v>0</v>
      </c>
      <c r="N21" s="15">
        <f>IF($M$41=0,0,L20*($M$43/$M$41))</f>
        <v>-5</v>
      </c>
      <c r="O21" s="12"/>
      <c r="P21" s="14"/>
      <c r="Q21" s="29"/>
      <c r="R21" s="15"/>
    </row>
    <row r="22" spans="1:18" ht="12.75">
      <c r="A22" s="7" t="s">
        <v>9</v>
      </c>
      <c r="C22" s="6"/>
      <c r="D22" s="6"/>
      <c r="E22" s="5">
        <v>10</v>
      </c>
      <c r="F22" s="6"/>
      <c r="M22" s="12">
        <f>H20*(E22/SUM(E21:E23))</f>
        <v>0</v>
      </c>
      <c r="N22" s="15">
        <f>IF($M$41=0,0,L20*($M$44/$M$41))</f>
        <v>-1</v>
      </c>
      <c r="O22" s="12"/>
      <c r="P22" s="14"/>
      <c r="Q22" s="29"/>
      <c r="R22" s="15"/>
    </row>
    <row r="23" spans="1:18" ht="12.75">
      <c r="A23" s="7" t="s">
        <v>10</v>
      </c>
      <c r="C23" s="6"/>
      <c r="D23" s="6"/>
      <c r="E23" s="5">
        <v>38</v>
      </c>
      <c r="F23" s="6"/>
      <c r="M23" s="12">
        <f>H20*(E23/SUM(E21:E23))</f>
        <v>0</v>
      </c>
      <c r="N23" s="15">
        <f>IF($M$41=0,0,L20*($M$45/$M$41))</f>
        <v>-4</v>
      </c>
      <c r="O23" s="12"/>
      <c r="P23" s="14"/>
      <c r="Q23" s="29"/>
      <c r="R23" s="15"/>
    </row>
    <row r="24" spans="1:18" ht="12.75">
      <c r="A24" s="7" t="s">
        <v>29</v>
      </c>
      <c r="C24" s="6"/>
      <c r="D24" s="6"/>
      <c r="E24" s="6"/>
      <c r="F24" s="5">
        <v>10</v>
      </c>
      <c r="M24" s="12"/>
      <c r="N24" s="14"/>
      <c r="O24" s="12"/>
      <c r="P24" s="14"/>
      <c r="Q24" s="29">
        <f>F24</f>
        <v>10</v>
      </c>
      <c r="R24" s="15">
        <v>0</v>
      </c>
    </row>
    <row r="25" spans="1:18" ht="12.75">
      <c r="A25" s="7" t="s">
        <v>30</v>
      </c>
      <c r="C25" s="6"/>
      <c r="D25" s="6"/>
      <c r="E25" s="6"/>
      <c r="F25" s="5">
        <v>5</v>
      </c>
      <c r="M25" s="12"/>
      <c r="N25" s="14"/>
      <c r="O25" s="12"/>
      <c r="P25" s="14"/>
      <c r="Q25" s="29">
        <f>F25</f>
        <v>5</v>
      </c>
      <c r="R25" s="15">
        <v>0</v>
      </c>
    </row>
    <row r="26" spans="1:18" ht="12.75">
      <c r="A26" s="1"/>
      <c r="C26" s="6"/>
      <c r="D26" s="6"/>
      <c r="E26" s="4"/>
      <c r="F26" s="4"/>
      <c r="M26" s="12"/>
      <c r="N26" s="14"/>
      <c r="O26" s="12"/>
      <c r="P26" s="14"/>
      <c r="Q26" s="29"/>
      <c r="R26" s="15"/>
    </row>
    <row r="27" spans="1:18" ht="12.75">
      <c r="A27" s="36" t="s">
        <v>67</v>
      </c>
      <c r="B27" s="5">
        <v>5</v>
      </c>
      <c r="C27" s="6">
        <f>SUM(E28:E30)</f>
        <v>20</v>
      </c>
      <c r="D27" s="6">
        <f>SUM(F31:F32)</f>
        <v>10</v>
      </c>
      <c r="G27">
        <f>IF(B27&lt;C27,0,B27-C27)</f>
        <v>0</v>
      </c>
      <c r="H27">
        <f>IF(B27&lt;C27,-(B27-C27),0)</f>
        <v>15</v>
      </c>
      <c r="J27">
        <f>G27*$I$41</f>
        <v>0</v>
      </c>
      <c r="L27" s="6">
        <f>-J27</f>
        <v>0</v>
      </c>
      <c r="M27" s="12"/>
      <c r="N27" s="14"/>
      <c r="O27" s="12">
        <v>0</v>
      </c>
      <c r="P27" s="14">
        <f>-G27-L27</f>
        <v>0</v>
      </c>
      <c r="Q27" s="29"/>
      <c r="R27" s="15"/>
    </row>
    <row r="28" spans="1:18" ht="12.75">
      <c r="A28" s="7" t="s">
        <v>8</v>
      </c>
      <c r="C28" s="6"/>
      <c r="D28" s="6"/>
      <c r="E28" s="5">
        <v>10</v>
      </c>
      <c r="F28" s="6"/>
      <c r="M28" s="12">
        <f>H27*(E28/SUM(E28:E30))</f>
        <v>7.5</v>
      </c>
      <c r="N28" s="15">
        <f>IF($M$41=0,0,L27*($M$43/$M$41))</f>
        <v>0</v>
      </c>
      <c r="O28" s="12"/>
      <c r="P28" s="14"/>
      <c r="Q28" s="29"/>
      <c r="R28" s="15"/>
    </row>
    <row r="29" spans="1:18" ht="12.75">
      <c r="A29" s="7" t="s">
        <v>9</v>
      </c>
      <c r="C29" s="6"/>
      <c r="D29" s="6"/>
      <c r="E29" s="5">
        <v>2</v>
      </c>
      <c r="F29" s="6"/>
      <c r="M29" s="12">
        <f>H27*(E29/SUM(E28:E30))</f>
        <v>1.5</v>
      </c>
      <c r="N29" s="15">
        <f>IF($M$41=0,0,L27*($M$44/$M$41))</f>
        <v>0</v>
      </c>
      <c r="O29" s="12"/>
      <c r="P29" s="14"/>
      <c r="Q29" s="29"/>
      <c r="R29" s="15"/>
    </row>
    <row r="30" spans="1:18" ht="12.75">
      <c r="A30" s="7" t="s">
        <v>10</v>
      </c>
      <c r="C30" s="6"/>
      <c r="D30" s="6"/>
      <c r="E30" s="5">
        <v>8</v>
      </c>
      <c r="F30" s="6"/>
      <c r="M30" s="12">
        <f>H27*(E30/SUM(E28:E30))</f>
        <v>6</v>
      </c>
      <c r="N30" s="15">
        <f>IF($M$41=0,0,L27*($M$45/$M$41))</f>
        <v>0</v>
      </c>
      <c r="O30" s="12"/>
      <c r="P30" s="14"/>
      <c r="Q30" s="29"/>
      <c r="R30" s="15"/>
    </row>
    <row r="31" spans="1:18" ht="12.75">
      <c r="A31" s="7" t="s">
        <v>29</v>
      </c>
      <c r="C31" s="6"/>
      <c r="D31" s="6"/>
      <c r="E31" s="6"/>
      <c r="F31" s="5">
        <v>8</v>
      </c>
      <c r="M31" s="12"/>
      <c r="N31" s="14"/>
      <c r="O31" s="12"/>
      <c r="P31" s="14"/>
      <c r="Q31" s="29">
        <f>F31</f>
        <v>8</v>
      </c>
      <c r="R31" s="15">
        <v>0</v>
      </c>
    </row>
    <row r="32" spans="1:18" ht="12.75">
      <c r="A32" s="7" t="s">
        <v>30</v>
      </c>
      <c r="C32" s="6"/>
      <c r="D32" s="6"/>
      <c r="E32" s="6"/>
      <c r="F32" s="5">
        <v>2</v>
      </c>
      <c r="M32" s="12"/>
      <c r="N32" s="14"/>
      <c r="O32" s="12"/>
      <c r="P32" s="14"/>
      <c r="Q32" s="29">
        <f>F32</f>
        <v>2</v>
      </c>
      <c r="R32" s="15">
        <v>0</v>
      </c>
    </row>
    <row r="33" spans="1:18" ht="12.75">
      <c r="A33" s="1"/>
      <c r="C33" s="6"/>
      <c r="D33" s="6"/>
      <c r="E33" s="4"/>
      <c r="F33" s="4"/>
      <c r="M33" s="12"/>
      <c r="N33" s="14"/>
      <c r="O33" s="12"/>
      <c r="P33" s="14"/>
      <c r="Q33" s="29"/>
      <c r="R33" s="15"/>
    </row>
    <row r="34" spans="1:18" ht="12.75">
      <c r="A34" s="36" t="s">
        <v>68</v>
      </c>
      <c r="B34" s="5">
        <v>5</v>
      </c>
      <c r="C34" s="6">
        <f>SUM(E35:E37)</f>
        <v>20</v>
      </c>
      <c r="D34" s="6">
        <f>SUM(F38:F39)</f>
        <v>10</v>
      </c>
      <c r="G34">
        <f>IF(B34&lt;C34,0,B34-C34)</f>
        <v>0</v>
      </c>
      <c r="H34">
        <f>IF(B34&lt;C34,-(B34-C34),0)</f>
        <v>15</v>
      </c>
      <c r="J34">
        <f>G34*$I$41</f>
        <v>0</v>
      </c>
      <c r="L34" s="6">
        <f>-J34</f>
        <v>0</v>
      </c>
      <c r="M34" s="12"/>
      <c r="N34" s="14"/>
      <c r="O34" s="12">
        <v>0</v>
      </c>
      <c r="P34" s="14">
        <f>-G34-L34</f>
        <v>0</v>
      </c>
      <c r="Q34" s="29"/>
      <c r="R34" s="15"/>
    </row>
    <row r="35" spans="1:18" ht="12.75">
      <c r="A35" s="7" t="s">
        <v>8</v>
      </c>
      <c r="E35" s="5">
        <v>10</v>
      </c>
      <c r="F35" s="6"/>
      <c r="M35" s="12">
        <f>H34*(E35/SUM(E35:E37))</f>
        <v>7.5</v>
      </c>
      <c r="N35" s="15">
        <f>IF($M$41=0,0,L34*($M$43/$M$41))</f>
        <v>0</v>
      </c>
      <c r="O35" s="12"/>
      <c r="P35" s="14"/>
      <c r="Q35" s="29"/>
      <c r="R35" s="15"/>
    </row>
    <row r="36" spans="1:18" ht="12.75">
      <c r="A36" s="7" t="s">
        <v>9</v>
      </c>
      <c r="E36" s="5">
        <v>2</v>
      </c>
      <c r="F36" s="6"/>
      <c r="M36" s="12">
        <f>H34*(E36/SUM(E35:E37))</f>
        <v>1.5</v>
      </c>
      <c r="N36" s="15">
        <f>IF($M$41=0,0,L34*($M$44/$M$41))</f>
        <v>0</v>
      </c>
      <c r="O36" s="12"/>
      <c r="P36" s="14"/>
      <c r="Q36" s="29"/>
      <c r="R36" s="15"/>
    </row>
    <row r="37" spans="1:18" ht="12.75">
      <c r="A37" s="7" t="s">
        <v>10</v>
      </c>
      <c r="E37" s="5">
        <v>8</v>
      </c>
      <c r="F37" s="6"/>
      <c r="M37" s="12">
        <f>H34*(E37/SUM(E35:E37))</f>
        <v>6</v>
      </c>
      <c r="N37" s="15">
        <f>IF($M$41=0,0,L34*($M$45/$M$41))</f>
        <v>0</v>
      </c>
      <c r="O37" s="12"/>
      <c r="P37" s="14"/>
      <c r="Q37" s="29"/>
      <c r="R37" s="15"/>
    </row>
    <row r="38" spans="1:18" ht="12.75">
      <c r="A38" s="7" t="s">
        <v>29</v>
      </c>
      <c r="E38" s="6"/>
      <c r="F38" s="5">
        <v>8</v>
      </c>
      <c r="M38" s="12"/>
      <c r="N38" s="14"/>
      <c r="O38" s="12"/>
      <c r="P38" s="14"/>
      <c r="Q38" s="29">
        <f>F38</f>
        <v>8</v>
      </c>
      <c r="R38" s="15">
        <v>0</v>
      </c>
    </row>
    <row r="39" spans="1:18" ht="12.75">
      <c r="A39" s="7" t="s">
        <v>30</v>
      </c>
      <c r="E39" s="6"/>
      <c r="F39" s="5">
        <v>2</v>
      </c>
      <c r="M39" s="12"/>
      <c r="N39" s="14"/>
      <c r="O39" s="12"/>
      <c r="P39" s="14"/>
      <c r="Q39" s="29">
        <f>F39</f>
        <v>2</v>
      </c>
      <c r="R39" s="15">
        <v>0</v>
      </c>
    </row>
    <row r="40" spans="1:18" ht="12.75">
      <c r="A40" s="1"/>
      <c r="E40" s="4"/>
      <c r="F40" s="4"/>
      <c r="M40" s="12"/>
      <c r="N40" s="14"/>
      <c r="O40" s="12"/>
      <c r="P40" s="14"/>
      <c r="Q40" s="12"/>
      <c r="R40" s="14"/>
    </row>
    <row r="41" spans="1:18" ht="12.75">
      <c r="A41" s="20" t="s">
        <v>41</v>
      </c>
      <c r="B41" s="21">
        <f aca="true" t="shared" si="0" ref="B41:H41">SUM(B13:B39)</f>
        <v>155</v>
      </c>
      <c r="C41" s="21">
        <f t="shared" si="0"/>
        <v>140</v>
      </c>
      <c r="D41" s="21">
        <f t="shared" si="0"/>
        <v>50</v>
      </c>
      <c r="E41" s="21">
        <f t="shared" si="0"/>
        <v>140</v>
      </c>
      <c r="F41" s="21">
        <f t="shared" si="0"/>
        <v>50</v>
      </c>
      <c r="G41" s="21">
        <f t="shared" si="0"/>
        <v>45</v>
      </c>
      <c r="H41" s="21">
        <f t="shared" si="0"/>
        <v>30</v>
      </c>
      <c r="I41" s="27">
        <f>IF(G41=0,0,MIN(1,H41/G41))</f>
        <v>0.6666666666666666</v>
      </c>
      <c r="J41" s="21">
        <f>SUM(J13:J37)</f>
        <v>30</v>
      </c>
      <c r="K41" s="21">
        <f>SUM(K13:K39)</f>
        <v>0</v>
      </c>
      <c r="L41" s="21">
        <f aca="true" t="shared" si="1" ref="L41:R41">SUM(L13:L39)</f>
        <v>-30</v>
      </c>
      <c r="M41" s="22">
        <f t="shared" si="1"/>
        <v>30</v>
      </c>
      <c r="N41" s="23">
        <f t="shared" si="1"/>
        <v>-30</v>
      </c>
      <c r="O41" s="22">
        <f t="shared" si="1"/>
        <v>5</v>
      </c>
      <c r="P41" s="23">
        <f t="shared" si="1"/>
        <v>-5</v>
      </c>
      <c r="Q41" s="22">
        <f t="shared" si="1"/>
        <v>35</v>
      </c>
      <c r="R41" s="23">
        <f t="shared" si="1"/>
        <v>-35</v>
      </c>
    </row>
    <row r="42" spans="1:18" ht="12.75">
      <c r="A42" s="24"/>
      <c r="B42" s="13"/>
      <c r="C42" s="13"/>
      <c r="D42" s="13"/>
      <c r="E42" s="13"/>
      <c r="F42" s="13"/>
      <c r="G42" s="13"/>
      <c r="H42" s="13"/>
      <c r="I42" s="25"/>
      <c r="J42" s="13"/>
      <c r="K42" s="13"/>
      <c r="L42" s="13"/>
      <c r="M42" s="12"/>
      <c r="N42" s="14"/>
      <c r="O42" s="12"/>
      <c r="P42" s="14"/>
      <c r="Q42" s="12"/>
      <c r="R42" s="14"/>
    </row>
    <row r="43" spans="1:18" ht="12.75">
      <c r="A43" s="26" t="s">
        <v>8</v>
      </c>
      <c r="B43" s="13"/>
      <c r="C43" s="13"/>
      <c r="D43" s="13"/>
      <c r="E43" s="13">
        <f>SUM(E14,E21,E28,E35)</f>
        <v>24</v>
      </c>
      <c r="F43" s="13"/>
      <c r="G43" s="13"/>
      <c r="H43" s="13"/>
      <c r="I43" s="13"/>
      <c r="J43" s="13"/>
      <c r="K43" s="13"/>
      <c r="L43" s="13"/>
      <c r="M43" s="12">
        <f aca="true" t="shared" si="2" ref="M43:N45">SUM(M14,M21,M28,M35)</f>
        <v>15</v>
      </c>
      <c r="N43" s="14">
        <f t="shared" si="2"/>
        <v>-15</v>
      </c>
      <c r="O43" s="12"/>
      <c r="P43" s="14"/>
      <c r="Q43" s="12"/>
      <c r="R43" s="14"/>
    </row>
    <row r="44" spans="1:18" ht="12.75">
      <c r="A44" s="26" t="s">
        <v>9</v>
      </c>
      <c r="B44" s="13"/>
      <c r="C44" s="13"/>
      <c r="D44" s="13"/>
      <c r="E44" s="13">
        <f>SUM(E15,E22,E29,E36)</f>
        <v>24</v>
      </c>
      <c r="F44" s="13"/>
      <c r="G44" s="13"/>
      <c r="H44" s="13"/>
      <c r="I44" s="13"/>
      <c r="J44" s="13"/>
      <c r="K44" s="13"/>
      <c r="L44" s="13"/>
      <c r="M44" s="12">
        <f t="shared" si="2"/>
        <v>3</v>
      </c>
      <c r="N44" s="14">
        <f t="shared" si="2"/>
        <v>-3</v>
      </c>
      <c r="O44" s="12"/>
      <c r="P44" s="14"/>
      <c r="Q44" s="12"/>
      <c r="R44" s="14"/>
    </row>
    <row r="45" spans="1:18" ht="12.75">
      <c r="A45" s="26" t="s">
        <v>10</v>
      </c>
      <c r="B45" s="13"/>
      <c r="C45" s="13"/>
      <c r="D45" s="13"/>
      <c r="E45" s="13">
        <f>SUM(E16,E23,E30,E37)</f>
        <v>92</v>
      </c>
      <c r="F45" s="13"/>
      <c r="G45" s="13"/>
      <c r="H45" s="13"/>
      <c r="I45" s="13"/>
      <c r="J45" s="13"/>
      <c r="K45" s="13"/>
      <c r="L45" s="13"/>
      <c r="M45" s="12">
        <f t="shared" si="2"/>
        <v>12</v>
      </c>
      <c r="N45" s="14">
        <f t="shared" si="2"/>
        <v>-12</v>
      </c>
      <c r="O45" s="12"/>
      <c r="P45" s="14"/>
      <c r="Q45" s="12"/>
      <c r="R45" s="14"/>
    </row>
    <row r="46" spans="1:18" ht="12.75">
      <c r="A46" s="26" t="s">
        <v>29</v>
      </c>
      <c r="B46" s="13"/>
      <c r="C46" s="13"/>
      <c r="D46" s="13"/>
      <c r="E46" s="13"/>
      <c r="F46" s="13">
        <f>SUM(F17,F24,F31,F38)</f>
        <v>36</v>
      </c>
      <c r="G46" s="13"/>
      <c r="H46" s="13"/>
      <c r="I46" s="13"/>
      <c r="J46" s="13"/>
      <c r="K46" s="13"/>
      <c r="L46" s="13"/>
      <c r="M46" s="12"/>
      <c r="N46" s="14"/>
      <c r="O46" s="12"/>
      <c r="P46" s="14"/>
      <c r="Q46" s="12">
        <f>SUM(Q17,Q24,Q31,Q38)</f>
        <v>26</v>
      </c>
      <c r="R46" s="14">
        <f>SUM(R17,R24,R31,R38)</f>
        <v>-26</v>
      </c>
    </row>
    <row r="47" spans="1:18" ht="13.5" thickBot="1">
      <c r="A47" s="26" t="s">
        <v>30</v>
      </c>
      <c r="B47" s="13"/>
      <c r="C47" s="13"/>
      <c r="D47" s="13"/>
      <c r="E47" s="13"/>
      <c r="F47" s="13">
        <f>SUM(F18,F25,F32,F39)</f>
        <v>14</v>
      </c>
      <c r="G47" s="13"/>
      <c r="H47" s="13"/>
      <c r="I47" s="13"/>
      <c r="J47" s="13"/>
      <c r="K47" s="13"/>
      <c r="L47" s="13"/>
      <c r="M47" s="12"/>
      <c r="N47" s="14"/>
      <c r="O47" s="12"/>
      <c r="P47" s="14"/>
      <c r="Q47" s="12">
        <f>SUM(Q18,Q25,Q32,Q39)</f>
        <v>9</v>
      </c>
      <c r="R47" s="14">
        <f>SUM(R18,R25,R32,R39)</f>
        <v>-9</v>
      </c>
    </row>
    <row r="48" spans="1:18" ht="12.75">
      <c r="A48" s="40" t="s">
        <v>69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spans="1:18" s="2" customFormat="1" ht="12.75">
      <c r="A49" s="43"/>
      <c r="B49" s="37" t="s">
        <v>70</v>
      </c>
      <c r="C49" s="37" t="s">
        <v>71</v>
      </c>
      <c r="D49" s="37"/>
      <c r="E49" s="37" t="s">
        <v>75</v>
      </c>
      <c r="F49" s="38" t="s">
        <v>76</v>
      </c>
      <c r="G49" s="37"/>
      <c r="H49" s="38" t="s">
        <v>77</v>
      </c>
      <c r="I49" s="38" t="s">
        <v>78</v>
      </c>
      <c r="J49" s="37"/>
      <c r="K49" s="38" t="s">
        <v>79</v>
      </c>
      <c r="L49" s="38" t="s">
        <v>80</v>
      </c>
      <c r="M49" s="37"/>
      <c r="N49" s="38" t="s">
        <v>81</v>
      </c>
      <c r="O49" s="38" t="s">
        <v>82</v>
      </c>
      <c r="P49" s="37"/>
      <c r="Q49" s="38" t="s">
        <v>83</v>
      </c>
      <c r="R49" s="44" t="s">
        <v>84</v>
      </c>
    </row>
    <row r="50" spans="1:18" ht="12.75">
      <c r="A50" s="45" t="s">
        <v>74</v>
      </c>
      <c r="B50" s="39">
        <f>AVERAGE(M14,M21)</f>
        <v>0</v>
      </c>
      <c r="C50" s="39">
        <f>AVERAGE(N14,N21)</f>
        <v>-7.5</v>
      </c>
      <c r="D50" s="39"/>
      <c r="E50" s="39">
        <f>AVERAGE(M15,M22)</f>
        <v>0</v>
      </c>
      <c r="F50" s="39">
        <f>AVERAGE(N15,N22)</f>
        <v>-1.5</v>
      </c>
      <c r="G50" s="39"/>
      <c r="H50" s="39">
        <f>AVERAGE(M16,M23)</f>
        <v>0</v>
      </c>
      <c r="I50" s="39">
        <f>AVERAGE(N16,N23)</f>
        <v>-6</v>
      </c>
      <c r="J50" s="39"/>
      <c r="K50" s="39">
        <f>AVERAGE(Q17,Q24)</f>
        <v>5</v>
      </c>
      <c r="L50" s="39">
        <f>AVERAGE(R17,R24)</f>
        <v>-13</v>
      </c>
      <c r="M50" s="39"/>
      <c r="N50" s="39">
        <f>AVERAGE(Q18,Q25)</f>
        <v>2.5</v>
      </c>
      <c r="O50" s="39">
        <f>AVERAGE(R18,R25)</f>
        <v>-4.5</v>
      </c>
      <c r="P50" s="39"/>
      <c r="Q50" s="39">
        <f>AVERAGE(O13,O20)</f>
        <v>2.5</v>
      </c>
      <c r="R50" s="46">
        <f>AVERAGE(P13,P20)</f>
        <v>-2.5</v>
      </c>
    </row>
    <row r="51" spans="1:18" ht="13.5" thickBot="1">
      <c r="A51" s="47" t="s">
        <v>73</v>
      </c>
      <c r="B51" s="48">
        <f>AVERAGE(M28,M35)</f>
        <v>7.5</v>
      </c>
      <c r="C51" s="48">
        <f>AVERAGE(N28,N35)</f>
        <v>0</v>
      </c>
      <c r="D51" s="48"/>
      <c r="E51" s="48">
        <f>AVERAGE(M29,M36)</f>
        <v>1.5</v>
      </c>
      <c r="F51" s="48">
        <f>AVERAGE(N29,N36)</f>
        <v>0</v>
      </c>
      <c r="G51" s="48"/>
      <c r="H51" s="48">
        <f>AVERAGE(M30,M37)</f>
        <v>6</v>
      </c>
      <c r="I51" s="48">
        <f>AVERAGE(N30,N37)</f>
        <v>0</v>
      </c>
      <c r="J51" s="48"/>
      <c r="K51" s="48">
        <f>AVERAGE(Q31,Q38)</f>
        <v>8</v>
      </c>
      <c r="L51" s="48">
        <f>AVERAGE(R31,R38)</f>
        <v>0</v>
      </c>
      <c r="M51" s="48"/>
      <c r="N51" s="48">
        <f>AVERAGE(Q32,Q39)</f>
        <v>2</v>
      </c>
      <c r="O51" s="48">
        <f>AVERAGE(R32,R39)</f>
        <v>0</v>
      </c>
      <c r="P51" s="48"/>
      <c r="Q51" s="48">
        <f>AVERAGE(O27,O34)</f>
        <v>0</v>
      </c>
      <c r="R51" s="49">
        <f>AVERAGE(P27,P34)</f>
        <v>0</v>
      </c>
    </row>
    <row r="52" spans="1:18" ht="12.75">
      <c r="A52" s="36" t="s">
        <v>86</v>
      </c>
      <c r="M52" s="13"/>
      <c r="N52" s="13"/>
      <c r="Q52" s="13"/>
      <c r="R52" s="13"/>
    </row>
    <row r="53" spans="11:18" ht="12.75">
      <c r="K53" s="31" t="s">
        <v>55</v>
      </c>
      <c r="M53" s="13"/>
      <c r="N53" s="13"/>
      <c r="Q53" s="13"/>
      <c r="R53" s="13"/>
    </row>
    <row r="54" spans="11:18" ht="12.75">
      <c r="K54" t="s">
        <v>54</v>
      </c>
      <c r="M54" s="13" t="s">
        <v>56</v>
      </c>
      <c r="N54" s="13"/>
      <c r="O54" t="s">
        <v>60</v>
      </c>
      <c r="Q54" s="13"/>
      <c r="R54" s="13"/>
    </row>
    <row r="55" spans="11:18" ht="12.75">
      <c r="K55" s="32">
        <f>SUM(M43:N43)</f>
        <v>0</v>
      </c>
      <c r="L55" t="s">
        <v>49</v>
      </c>
      <c r="M55" s="32">
        <f>M41+N41</f>
        <v>0</v>
      </c>
      <c r="N55" s="13" t="s">
        <v>57</v>
      </c>
      <c r="O55" s="32">
        <f>SUM(M13:R40)</f>
        <v>0</v>
      </c>
      <c r="R55" s="13"/>
    </row>
    <row r="56" spans="11:18" ht="12.75">
      <c r="K56" s="32">
        <f>SUM(M44:N44)</f>
        <v>0</v>
      </c>
      <c r="L56" t="s">
        <v>50</v>
      </c>
      <c r="M56" s="32">
        <f>O41+P41</f>
        <v>0</v>
      </c>
      <c r="N56" t="s">
        <v>58</v>
      </c>
      <c r="Q56" s="13"/>
      <c r="R56" s="13"/>
    </row>
    <row r="57" spans="11:18" ht="12.75">
      <c r="K57" s="32">
        <f>SUM(M45:N45)</f>
        <v>0</v>
      </c>
      <c r="L57" t="s">
        <v>51</v>
      </c>
      <c r="M57" s="32">
        <f>Q41+R41</f>
        <v>0</v>
      </c>
      <c r="N57" s="13" t="s">
        <v>59</v>
      </c>
      <c r="Q57" s="13"/>
      <c r="R57" s="13"/>
    </row>
    <row r="58" spans="11:18" ht="12.75">
      <c r="K58" s="32">
        <f>SUM(Q46:R46)</f>
        <v>0</v>
      </c>
      <c r="L58" t="s">
        <v>52</v>
      </c>
      <c r="M58" s="13"/>
      <c r="N58" s="13"/>
      <c r="Q58" s="13"/>
      <c r="R58" s="13"/>
    </row>
    <row r="59" spans="11:18" ht="12.75">
      <c r="K59" s="32">
        <f>SUM(Q47:R47)</f>
        <v>0</v>
      </c>
      <c r="L59" t="s">
        <v>53</v>
      </c>
      <c r="M59" s="13"/>
      <c r="N59" s="13"/>
      <c r="Q59" s="13"/>
      <c r="R59" s="13"/>
    </row>
    <row r="60" spans="13:18" ht="12.75">
      <c r="M60" s="13"/>
      <c r="N60" s="13"/>
      <c r="Q60" s="13"/>
      <c r="R60" s="13"/>
    </row>
    <row r="61" spans="13:18" ht="12.75">
      <c r="M61" s="13"/>
      <c r="N61" s="13"/>
      <c r="Q61" s="13"/>
      <c r="R61" s="13"/>
    </row>
    <row r="62" spans="13:18" ht="12.75">
      <c r="M62" s="13"/>
      <c r="N62" s="13"/>
      <c r="Q62" s="13"/>
      <c r="R62" s="13"/>
    </row>
    <row r="63" spans="13:18" ht="12.75">
      <c r="M63" s="13"/>
      <c r="N63" s="13"/>
      <c r="Q63" s="13"/>
      <c r="R63" s="13"/>
    </row>
    <row r="64" spans="13:18" ht="12.75">
      <c r="M64" s="13"/>
      <c r="N64" s="13"/>
      <c r="Q64" s="13"/>
      <c r="R64" s="13"/>
    </row>
    <row r="65" spans="13:18" ht="12.75">
      <c r="M65" s="13"/>
      <c r="N65" s="13"/>
      <c r="Q65" s="13"/>
      <c r="R65" s="13"/>
    </row>
    <row r="66" spans="13:18" ht="12.75">
      <c r="M66" s="13"/>
      <c r="N66" s="13"/>
      <c r="Q66" s="13"/>
      <c r="R66" s="13"/>
    </row>
    <row r="67" spans="13:18" ht="12.75">
      <c r="M67" s="13"/>
      <c r="N67" s="13"/>
      <c r="Q67" s="13"/>
      <c r="R67" s="13"/>
    </row>
    <row r="68" spans="13:18" ht="12.75">
      <c r="M68" s="13"/>
      <c r="N68" s="13"/>
      <c r="Q68" s="13"/>
      <c r="R68" s="13"/>
    </row>
  </sheetData>
  <sheetProtection/>
  <printOptions gridLines="1"/>
  <pageMargins left="0.5" right="0.5" top="0.5" bottom="0.5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s="33" t="s">
        <v>61</v>
      </c>
    </row>
    <row r="2" ht="12.75">
      <c r="A2" s="34" t="s">
        <v>62</v>
      </c>
    </row>
    <row r="4" ht="12.75">
      <c r="A4" s="34" t="s">
        <v>63</v>
      </c>
    </row>
    <row r="6" ht="12.75">
      <c r="A6" s="34" t="s">
        <v>64</v>
      </c>
    </row>
    <row r="7" ht="12.75">
      <c r="A7" s="34" t="s">
        <v>87</v>
      </c>
    </row>
    <row r="9" spans="1:2" ht="12.75">
      <c r="A9">
        <v>1</v>
      </c>
      <c r="B9" s="34" t="s">
        <v>88</v>
      </c>
    </row>
    <row r="10" ht="12.75">
      <c r="B10" s="34" t="s">
        <v>89</v>
      </c>
    </row>
    <row r="12" ht="12.75">
      <c r="C12" s="34" t="s">
        <v>90</v>
      </c>
    </row>
    <row r="13" ht="12.75">
      <c r="C13" s="34" t="s">
        <v>91</v>
      </c>
    </row>
    <row r="14" ht="12.75">
      <c r="C14" s="34" t="s">
        <v>92</v>
      </c>
    </row>
    <row r="16" spans="1:2" ht="12.75">
      <c r="A16">
        <v>2</v>
      </c>
      <c r="B16" s="34" t="s">
        <v>94</v>
      </c>
    </row>
    <row r="17" ht="12.75">
      <c r="B17" s="34"/>
    </row>
    <row r="18" spans="2:3" ht="12.75">
      <c r="B18" s="34"/>
      <c r="C18" s="34" t="s">
        <v>93</v>
      </c>
    </row>
    <row r="20" spans="1:2" ht="12.75">
      <c r="A20">
        <v>3</v>
      </c>
      <c r="B20" s="34" t="s">
        <v>96</v>
      </c>
    </row>
    <row r="22" ht="12.75">
      <c r="C22" s="34" t="s">
        <v>95</v>
      </c>
    </row>
    <row r="24" spans="1:2" ht="12.75">
      <c r="A24">
        <v>4</v>
      </c>
      <c r="B24" s="34" t="s">
        <v>98</v>
      </c>
    </row>
    <row r="26" ht="12.75">
      <c r="C26" s="34" t="s">
        <v>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Stockmayer</dc:creator>
  <cp:keywords/>
  <dc:description/>
  <cp:lastModifiedBy>Gretchen Donehower</cp:lastModifiedBy>
  <cp:lastPrinted>2010-06-16T07:47:26Z</cp:lastPrinted>
  <dcterms:created xsi:type="dcterms:W3CDTF">2006-05-04T17:40:04Z</dcterms:created>
  <dcterms:modified xsi:type="dcterms:W3CDTF">2010-06-16T17:45:41Z</dcterms:modified>
  <cp:category/>
  <cp:version/>
  <cp:contentType/>
  <cp:contentStatus/>
</cp:coreProperties>
</file>